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8295" windowWidth="9720" windowHeight="7320"/>
  </bookViews>
  <sheets>
    <sheet name=" с техперсоналом" sheetId="6" r:id="rId1"/>
  </sheets>
  <definedNames>
    <definedName name="_xlnm.Print_Area" localSheetId="0">' с техперсоналом'!$A$1:$M$96</definedName>
  </definedNames>
  <calcPr calcId="125725"/>
</workbook>
</file>

<file path=xl/calcChain.xml><?xml version="1.0" encoding="utf-8"?>
<calcChain xmlns="http://schemas.openxmlformats.org/spreadsheetml/2006/main">
  <c r="J16" i="6"/>
  <c r="N15" s="1"/>
  <c r="J17"/>
  <c r="I78"/>
  <c r="I72"/>
  <c r="I70" s="1"/>
  <c r="I56"/>
  <c r="I37"/>
  <c r="I36"/>
  <c r="I30"/>
  <c r="I20"/>
  <c r="I19"/>
  <c r="I18"/>
  <c r="M18" s="1"/>
  <c r="I17"/>
  <c r="I16"/>
  <c r="I83"/>
  <c r="J36"/>
  <c r="J37"/>
  <c r="J12" s="1"/>
  <c r="K37"/>
  <c r="K36"/>
  <c r="H30"/>
  <c r="J30"/>
  <c r="K30"/>
  <c r="L30"/>
  <c r="M30"/>
  <c r="G30"/>
  <c r="G25"/>
  <c r="H16"/>
  <c r="H51"/>
  <c r="H36" s="1"/>
  <c r="H75"/>
  <c r="H17"/>
  <c r="G17"/>
  <c r="G15"/>
  <c r="G16"/>
  <c r="G41"/>
  <c r="G36" s="1"/>
  <c r="G61"/>
  <c r="G56" s="1"/>
  <c r="L19"/>
  <c r="K19"/>
  <c r="J19"/>
  <c r="H19"/>
  <c r="G19"/>
  <c r="L18"/>
  <c r="K18"/>
  <c r="K15" s="1"/>
  <c r="J18"/>
  <c r="H18"/>
  <c r="G18"/>
  <c r="L17"/>
  <c r="K17"/>
  <c r="L16"/>
  <c r="L15"/>
  <c r="K16"/>
  <c r="O15" s="1"/>
  <c r="L39"/>
  <c r="K39"/>
  <c r="K35" s="1"/>
  <c r="J39"/>
  <c r="I39"/>
  <c r="H39"/>
  <c r="M39"/>
  <c r="G39"/>
  <c r="L38"/>
  <c r="K38"/>
  <c r="J38"/>
  <c r="I38"/>
  <c r="H38"/>
  <c r="G38"/>
  <c r="M38"/>
  <c r="L37"/>
  <c r="H37"/>
  <c r="G37"/>
  <c r="L36"/>
  <c r="L35" s="1"/>
  <c r="K20"/>
  <c r="L20"/>
  <c r="J20"/>
  <c r="M23"/>
  <c r="M24"/>
  <c r="H25"/>
  <c r="I25"/>
  <c r="J25"/>
  <c r="K25"/>
  <c r="L25"/>
  <c r="M26"/>
  <c r="M27"/>
  <c r="M25" s="1"/>
  <c r="M28"/>
  <c r="M29"/>
  <c r="J35"/>
  <c r="J40"/>
  <c r="K40"/>
  <c r="L40"/>
  <c r="I40"/>
  <c r="M43"/>
  <c r="M44"/>
  <c r="G45"/>
  <c r="H45"/>
  <c r="I45"/>
  <c r="J45"/>
  <c r="K45"/>
  <c r="L45"/>
  <c r="M46"/>
  <c r="M45"/>
  <c r="M47"/>
  <c r="M48"/>
  <c r="M49"/>
  <c r="G50"/>
  <c r="H50"/>
  <c r="I50"/>
  <c r="J50"/>
  <c r="K50"/>
  <c r="L50"/>
  <c r="M51"/>
  <c r="M50" s="1"/>
  <c r="M52"/>
  <c r="M53"/>
  <c r="M54"/>
  <c r="H56"/>
  <c r="H55"/>
  <c r="J56"/>
  <c r="K56"/>
  <c r="L56"/>
  <c r="G57"/>
  <c r="M57" s="1"/>
  <c r="H57"/>
  <c r="I57"/>
  <c r="J57"/>
  <c r="K57"/>
  <c r="K55" s="1"/>
  <c r="L57"/>
  <c r="G58"/>
  <c r="H58"/>
  <c r="I58"/>
  <c r="M58" s="1"/>
  <c r="J58"/>
  <c r="J55" s="1"/>
  <c r="K58"/>
  <c r="K13" s="1"/>
  <c r="L58"/>
  <c r="G59"/>
  <c r="H59"/>
  <c r="I59"/>
  <c r="J59"/>
  <c r="K59"/>
  <c r="L59"/>
  <c r="G60"/>
  <c r="H60"/>
  <c r="I60"/>
  <c r="J60"/>
  <c r="K60"/>
  <c r="L60"/>
  <c r="M61"/>
  <c r="M60" s="1"/>
  <c r="M62"/>
  <c r="M63"/>
  <c r="M64"/>
  <c r="M71"/>
  <c r="H72"/>
  <c r="H70" s="1"/>
  <c r="J72"/>
  <c r="J70" s="1"/>
  <c r="K72"/>
  <c r="L72"/>
  <c r="L70"/>
  <c r="M73"/>
  <c r="M74"/>
  <c r="M75"/>
  <c r="G77"/>
  <c r="H77"/>
  <c r="H66"/>
  <c r="I77"/>
  <c r="I76" s="1"/>
  <c r="J77"/>
  <c r="J66" s="1"/>
  <c r="K77"/>
  <c r="L77"/>
  <c r="L66"/>
  <c r="G79"/>
  <c r="G68"/>
  <c r="H79"/>
  <c r="H68"/>
  <c r="I79"/>
  <c r="I68"/>
  <c r="J79"/>
  <c r="J68"/>
  <c r="K79"/>
  <c r="K68"/>
  <c r="L79"/>
  <c r="L68" s="1"/>
  <c r="G80"/>
  <c r="G69" s="1"/>
  <c r="H80"/>
  <c r="H69" s="1"/>
  <c r="I80"/>
  <c r="I69"/>
  <c r="J80"/>
  <c r="J69"/>
  <c r="K80"/>
  <c r="K69"/>
  <c r="K14" s="1"/>
  <c r="L80"/>
  <c r="L69" s="1"/>
  <c r="L14" s="1"/>
  <c r="M82"/>
  <c r="G83"/>
  <c r="G78" s="1"/>
  <c r="H83"/>
  <c r="H81" s="1"/>
  <c r="J83"/>
  <c r="J81" s="1"/>
  <c r="K83"/>
  <c r="K78" s="1"/>
  <c r="L83"/>
  <c r="L81"/>
  <c r="M84"/>
  <c r="M85"/>
  <c r="G86"/>
  <c r="H86"/>
  <c r="I86"/>
  <c r="J86"/>
  <c r="K86"/>
  <c r="L86"/>
  <c r="M87"/>
  <c r="M86" s="1"/>
  <c r="M88"/>
  <c r="M89"/>
  <c r="M90"/>
  <c r="G81"/>
  <c r="K70"/>
  <c r="I66"/>
  <c r="M41"/>
  <c r="M19"/>
  <c r="M59"/>
  <c r="I55"/>
  <c r="G40"/>
  <c r="L55"/>
  <c r="M42"/>
  <c r="H78"/>
  <c r="H76"/>
  <c r="G72"/>
  <c r="H40"/>
  <c r="G20"/>
  <c r="M22"/>
  <c r="I35"/>
  <c r="G66"/>
  <c r="K66"/>
  <c r="I81"/>
  <c r="G70"/>
  <c r="K11"/>
  <c r="M37"/>
  <c r="H20"/>
  <c r="H15"/>
  <c r="M21"/>
  <c r="I13"/>
  <c r="L11"/>
  <c r="H13"/>
  <c r="J13"/>
  <c r="J14"/>
  <c r="M16"/>
  <c r="M17"/>
  <c r="M72"/>
  <c r="M70" s="1"/>
  <c r="H67"/>
  <c r="J78"/>
  <c r="L78"/>
  <c r="L76" s="1"/>
  <c r="G13"/>
  <c r="K81"/>
  <c r="M77"/>
  <c r="M80"/>
  <c r="M79"/>
  <c r="J15"/>
  <c r="M20"/>
  <c r="J67"/>
  <c r="J76"/>
  <c r="L67"/>
  <c r="H12"/>
  <c r="L12"/>
  <c r="I11" l="1"/>
  <c r="M15"/>
  <c r="I14"/>
  <c r="M40"/>
  <c r="K76"/>
  <c r="K67"/>
  <c r="H65"/>
  <c r="H14"/>
  <c r="H35"/>
  <c r="H11"/>
  <c r="G14"/>
  <c r="M69"/>
  <c r="G11"/>
  <c r="G35"/>
  <c r="M36"/>
  <c r="M35" s="1"/>
  <c r="M66"/>
  <c r="J65"/>
  <c r="G55"/>
  <c r="M56"/>
  <c r="M55" s="1"/>
  <c r="M78"/>
  <c r="M76" s="1"/>
  <c r="G76"/>
  <c r="G67"/>
  <c r="L13"/>
  <c r="M13" s="1"/>
  <c r="M68"/>
  <c r="L65"/>
  <c r="M81"/>
  <c r="L10"/>
  <c r="J11"/>
  <c r="J10" s="1"/>
  <c r="I15"/>
  <c r="I67"/>
  <c r="I12" s="1"/>
  <c r="I10" s="1"/>
  <c r="M83"/>
  <c r="M11" l="1"/>
  <c r="K65"/>
  <c r="K12"/>
  <c r="K10" s="1"/>
  <c r="H10"/>
  <c r="M14"/>
  <c r="M67"/>
  <c r="M65" s="1"/>
  <c r="G65"/>
  <c r="G12"/>
  <c r="M12" s="1"/>
  <c r="I65"/>
  <c r="M10" l="1"/>
  <c r="G10"/>
</calcChain>
</file>

<file path=xl/sharedStrings.xml><?xml version="1.0" encoding="utf-8"?>
<sst xmlns="http://schemas.openxmlformats.org/spreadsheetml/2006/main" count="148" uniqueCount="57">
  <si>
    <t>№ п/п</t>
  </si>
  <si>
    <t>Статус</t>
  </si>
  <si>
    <t>Наименование муниципальной программы,подпрограммы</t>
  </si>
  <si>
    <t>Источник финансирования</t>
  </si>
  <si>
    <t>Оценка расходов</t>
  </si>
  <si>
    <t>всего</t>
  </si>
  <si>
    <t>Муниципальная программа</t>
  </si>
  <si>
    <t>Всего,в т.ч.федеральный бюджет или областной бюджет.Бюджеты МО.</t>
  </si>
  <si>
    <t>бюджет района</t>
  </si>
  <si>
    <t>федеральный бюджет</t>
  </si>
  <si>
    <t>областной бюджет</t>
  </si>
  <si>
    <t>Подпрограмма 1</t>
  </si>
  <si>
    <t>"Развитие культурно-досуговой деятельности и народного творчества"</t>
  </si>
  <si>
    <t>Подпрограмма 2</t>
  </si>
  <si>
    <t>Подпрограмма 3</t>
  </si>
  <si>
    <t>"Реализация единой политики в сфере культуры на территории Тюльганского района"</t>
  </si>
  <si>
    <t xml:space="preserve">Реализация муниципальной Программы за счет средств областного бюджета и прогнозная оценка привлекаемых на реализацию муниципальной программы средств федерального </t>
  </si>
  <si>
    <t>к муниципальной программе</t>
  </si>
  <si>
    <t>"Культура Тюльганского района</t>
  </si>
  <si>
    <t>Всего,в т.ч.</t>
  </si>
  <si>
    <t>бюджет поселений</t>
  </si>
  <si>
    <t xml:space="preserve">                                                                                                                                                     РЕСУРСНОЕ     ОБЕСПЕЧЕНИЕ</t>
  </si>
  <si>
    <t>"Подключение общедоступных библиотек к сети Интернет"</t>
  </si>
  <si>
    <t>Всего,в т.ч.федеральный бюджет или областной бюджет.</t>
  </si>
  <si>
    <t>(тыс.руб.)</t>
  </si>
  <si>
    <t>Подпрограмма 4</t>
  </si>
  <si>
    <t>на 2019-2024 годы"</t>
  </si>
  <si>
    <t>"Обеспечение  обслуживания учреждений культуры"</t>
  </si>
  <si>
    <t>Приложение № 7</t>
  </si>
  <si>
    <t xml:space="preserve">"Развитие библиотечного дела" </t>
  </si>
  <si>
    <t>Комплектование книжных фондов библиотек</t>
  </si>
  <si>
    <t>"Культура Тюльганского района на 2019 - 2024 годы"</t>
  </si>
  <si>
    <t>Организация  деятельности клубных формирований и формирований самодеятельного народного творчества</t>
  </si>
  <si>
    <t>Основное мероприятие 1.1</t>
  </si>
  <si>
    <t>Основное мероприятие 1.2</t>
  </si>
  <si>
    <t>Библиотечное, библиографическое и информационное обслуживание пользователей библиотеки</t>
  </si>
  <si>
    <t>Основное мероприятие 2.1</t>
  </si>
  <si>
    <t>Основное мероприятие 2.2</t>
  </si>
  <si>
    <t>Основное мероприятие 2.3</t>
  </si>
  <si>
    <t>Основное мероприятие 3.1</t>
  </si>
  <si>
    <t>Качественное обслуживание учреждений культуры</t>
  </si>
  <si>
    <t>Основное мероприятие 4.1</t>
  </si>
  <si>
    <t>Создание  условий  для повышения качества предоставляемых услуг учреждениями культуры</t>
  </si>
  <si>
    <t>Мероприятие 4.1.1</t>
  </si>
  <si>
    <t>Центральный аппарат</t>
  </si>
  <si>
    <t>Поддержка специалистов учреждений культуры и искусства Тюльганского района</t>
  </si>
  <si>
    <t>Основное мероприятие 4.2.</t>
  </si>
  <si>
    <t>Мероприятие 4.2.1</t>
  </si>
  <si>
    <t>Поддержка специалистов</t>
  </si>
  <si>
    <t>Гранты и премии</t>
  </si>
  <si>
    <t>Мероприятие 4.2.3</t>
  </si>
  <si>
    <t>Основное мероприятие 1.3</t>
  </si>
  <si>
    <t>Капитальный ремонт учреждений</t>
  </si>
  <si>
    <t>Укрепление материально-технической базы учереждений</t>
  </si>
  <si>
    <t>Изменения  в связи с внесением в программу мероприятия"Укрепление МТБ учреждения" на 2021 г.</t>
  </si>
  <si>
    <t>Исп.:Иванов К.П.</t>
  </si>
  <si>
    <t>Дата 20.10.2021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</si>
</sst>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14" fontId="5" fillId="0" borderId="0" xfId="0" applyNumberFormat="1" applyFo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Normal="100" workbookViewId="0">
      <pane xSplit="6" ySplit="9" topLeftCell="G34" activePane="bottomRight" state="frozen"/>
      <selection pane="topRight" activeCell="G1" sqref="G1"/>
      <selection pane="bottomLeft" activeCell="A11" sqref="A11"/>
      <selection pane="bottomRight" activeCell="I62" sqref="I62"/>
    </sheetView>
  </sheetViews>
  <sheetFormatPr defaultRowHeight="12.75"/>
  <cols>
    <col min="1" max="1" width="3.42578125" customWidth="1"/>
    <col min="2" max="2" width="4.28515625" customWidth="1"/>
    <col min="3" max="3" width="15.140625" customWidth="1"/>
    <col min="4" max="4" width="17.7109375" customWidth="1"/>
    <col min="5" max="5" width="22" customWidth="1"/>
    <col min="6" max="6" width="19.140625" customWidth="1"/>
    <col min="7" max="7" width="15.28515625" customWidth="1"/>
    <col min="8" max="8" width="15.140625" customWidth="1"/>
    <col min="9" max="9" width="13.5703125" customWidth="1"/>
    <col min="10" max="10" width="12.42578125" customWidth="1"/>
    <col min="11" max="11" width="13.7109375" customWidth="1"/>
    <col min="12" max="12" width="14.140625" customWidth="1"/>
    <col min="13" max="13" width="14.5703125" customWidth="1"/>
    <col min="14" max="14" width="17.42578125" customWidth="1"/>
    <col min="15" max="15" width="14" customWidth="1"/>
    <col min="16" max="16" width="14.42578125" customWidth="1"/>
    <col min="17" max="17" width="12.42578125" customWidth="1"/>
    <col min="20" max="20" width="9" customWidth="1"/>
  </cols>
  <sheetData>
    <row r="1" spans="1:16">
      <c r="H1" s="4"/>
      <c r="I1" s="4"/>
      <c r="J1" s="4"/>
      <c r="K1" s="4" t="s">
        <v>28</v>
      </c>
      <c r="L1" s="4"/>
      <c r="M1" s="4"/>
      <c r="N1" s="4"/>
      <c r="O1" s="4"/>
      <c r="P1" s="4"/>
    </row>
    <row r="2" spans="1:16" ht="15.75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17</v>
      </c>
      <c r="L2" s="5"/>
      <c r="M2" s="5"/>
      <c r="N2" s="5"/>
    </row>
    <row r="3" spans="1:16">
      <c r="K3" t="s">
        <v>18</v>
      </c>
    </row>
    <row r="4" spans="1:16">
      <c r="K4" s="13" t="s">
        <v>26</v>
      </c>
    </row>
    <row r="5" spans="1:16" ht="15.75">
      <c r="A5" s="5"/>
      <c r="B5" s="5"/>
      <c r="C5" s="42" t="s">
        <v>21</v>
      </c>
      <c r="D5" s="42"/>
      <c r="E5" s="42"/>
      <c r="F5" s="42"/>
      <c r="G5" s="42"/>
      <c r="H5" s="42"/>
      <c r="I5" s="42"/>
      <c r="J5" s="42"/>
      <c r="K5" s="42"/>
      <c r="L5" s="6"/>
      <c r="M5" s="6"/>
    </row>
    <row r="6" spans="1:16" ht="45" customHeight="1">
      <c r="B6" s="1"/>
      <c r="C6" s="43" t="s">
        <v>16</v>
      </c>
      <c r="D6" s="43"/>
      <c r="E6" s="43"/>
      <c r="F6" s="43"/>
      <c r="G6" s="43"/>
      <c r="H6" s="43"/>
      <c r="I6" s="43"/>
      <c r="J6" s="43"/>
      <c r="K6" s="43"/>
      <c r="L6" s="7"/>
      <c r="M6" s="27"/>
      <c r="N6" s="3"/>
    </row>
    <row r="7" spans="1:16">
      <c r="K7" s="12"/>
      <c r="L7" s="12"/>
      <c r="M7" s="12" t="s">
        <v>24</v>
      </c>
    </row>
    <row r="8" spans="1:16" s="2" customFormat="1" ht="36" customHeight="1">
      <c r="B8" s="44" t="s">
        <v>0</v>
      </c>
      <c r="C8" s="44" t="s">
        <v>1</v>
      </c>
      <c r="D8" s="44" t="s">
        <v>2</v>
      </c>
      <c r="E8" s="46" t="s">
        <v>3</v>
      </c>
      <c r="F8" s="46"/>
      <c r="G8" s="46" t="s">
        <v>4</v>
      </c>
      <c r="H8" s="46"/>
      <c r="I8" s="46"/>
      <c r="J8" s="46"/>
      <c r="K8" s="46"/>
      <c r="L8" s="46"/>
      <c r="M8" s="46"/>
    </row>
    <row r="9" spans="1:16" s="2" customFormat="1" ht="24.75" customHeight="1">
      <c r="B9" s="45"/>
      <c r="C9" s="45"/>
      <c r="D9" s="45"/>
      <c r="E9" s="46"/>
      <c r="F9" s="46"/>
      <c r="G9" s="10">
        <v>2019</v>
      </c>
      <c r="H9" s="10">
        <v>2020</v>
      </c>
      <c r="I9" s="10">
        <v>2021</v>
      </c>
      <c r="J9" s="9">
        <v>2022</v>
      </c>
      <c r="K9" s="10">
        <v>2023</v>
      </c>
      <c r="L9" s="10">
        <v>2024</v>
      </c>
      <c r="M9" s="11" t="s">
        <v>5</v>
      </c>
    </row>
    <row r="10" spans="1:16" s="2" customFormat="1" ht="21.95" customHeight="1">
      <c r="B10" s="50">
        <v>1</v>
      </c>
      <c r="C10" s="49" t="s">
        <v>6</v>
      </c>
      <c r="D10" s="48" t="s">
        <v>31</v>
      </c>
      <c r="E10" s="51" t="s">
        <v>7</v>
      </c>
      <c r="F10" s="26" t="s">
        <v>19</v>
      </c>
      <c r="G10" s="24">
        <f t="shared" ref="G10:M10" si="0">SUM(G11:G14)</f>
        <v>35559.5</v>
      </c>
      <c r="H10" s="24">
        <f t="shared" si="0"/>
        <v>37895.910000000003</v>
      </c>
      <c r="I10" s="24">
        <f>SUM(I11:I14)</f>
        <v>43816.7</v>
      </c>
      <c r="J10" s="24">
        <f>SUM(J11:J14)</f>
        <v>36984.299999999996</v>
      </c>
      <c r="K10" s="24">
        <f t="shared" si="0"/>
        <v>37324.000000000007</v>
      </c>
      <c r="L10" s="24">
        <f t="shared" si="0"/>
        <v>33836.1</v>
      </c>
      <c r="M10" s="24">
        <f t="shared" si="0"/>
        <v>225416.50999999998</v>
      </c>
    </row>
    <row r="11" spans="1:16" s="2" customFormat="1" ht="21.95" customHeight="1">
      <c r="B11" s="50"/>
      <c r="C11" s="49"/>
      <c r="D11" s="48"/>
      <c r="E11" s="49"/>
      <c r="F11" s="25" t="s">
        <v>20</v>
      </c>
      <c r="G11" s="20">
        <f t="shared" ref="G11:L14" si="1">G16+G36+G56+G66</f>
        <v>31088.560000000001</v>
      </c>
      <c r="H11" s="20">
        <f t="shared" si="1"/>
        <v>33967.21</v>
      </c>
      <c r="I11" s="20">
        <f>I16+I36+I56+I66</f>
        <v>36268</v>
      </c>
      <c r="J11" s="20">
        <f>J16+J36+J56+J66</f>
        <v>33579.399999999994</v>
      </c>
      <c r="K11" s="20">
        <f t="shared" si="1"/>
        <v>33941.100000000006</v>
      </c>
      <c r="L11" s="20">
        <f t="shared" si="1"/>
        <v>30892</v>
      </c>
      <c r="M11" s="20">
        <f>SUM(G11:L11)</f>
        <v>199736.27</v>
      </c>
    </row>
    <row r="12" spans="1:16" s="2" customFormat="1" ht="21.95" customHeight="1">
      <c r="B12" s="50"/>
      <c r="C12" s="49"/>
      <c r="D12" s="48"/>
      <c r="E12" s="49"/>
      <c r="F12" s="25" t="s">
        <v>8</v>
      </c>
      <c r="G12" s="20">
        <f t="shared" si="1"/>
        <v>3446.04</v>
      </c>
      <c r="H12" s="20">
        <f t="shared" si="1"/>
        <v>3829.8</v>
      </c>
      <c r="I12" s="20">
        <f t="shared" si="1"/>
        <v>4163.7</v>
      </c>
      <c r="J12" s="20">
        <f>J17+J37+J57+J67</f>
        <v>3404.8999999999996</v>
      </c>
      <c r="K12" s="20">
        <f t="shared" si="1"/>
        <v>3382.8999999999996</v>
      </c>
      <c r="L12" s="20">
        <f t="shared" si="1"/>
        <v>2944.1</v>
      </c>
      <c r="M12" s="20">
        <f>SUM(G12:L12)</f>
        <v>21171.439999999999</v>
      </c>
      <c r="N12" s="8"/>
    </row>
    <row r="13" spans="1:16" s="2" customFormat="1" ht="21.95" customHeight="1">
      <c r="B13" s="50"/>
      <c r="C13" s="49"/>
      <c r="D13" s="48"/>
      <c r="E13" s="49"/>
      <c r="F13" s="25" t="s">
        <v>9</v>
      </c>
      <c r="G13" s="20">
        <f t="shared" si="1"/>
        <v>79.12</v>
      </c>
      <c r="H13" s="20">
        <f t="shared" si="1"/>
        <v>54.51</v>
      </c>
      <c r="I13" s="20">
        <f t="shared" si="1"/>
        <v>2538.8000000000002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>SUM(G13:L13)</f>
        <v>2672.4300000000003</v>
      </c>
      <c r="N13" s="8"/>
    </row>
    <row r="14" spans="1:16" s="2" customFormat="1" ht="21.95" customHeight="1">
      <c r="B14" s="50"/>
      <c r="C14" s="49"/>
      <c r="D14" s="48"/>
      <c r="E14" s="49"/>
      <c r="F14" s="25" t="s">
        <v>10</v>
      </c>
      <c r="G14" s="20">
        <f t="shared" si="1"/>
        <v>945.78000000000009</v>
      </c>
      <c r="H14" s="20">
        <f t="shared" si="1"/>
        <v>44.39</v>
      </c>
      <c r="I14" s="20">
        <f>I19+I39+I59+I69</f>
        <v>846.2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>SUM(G14:L14)</f>
        <v>1836.3700000000001</v>
      </c>
      <c r="N14" s="2">
        <v>2022</v>
      </c>
      <c r="O14" s="2">
        <v>2023</v>
      </c>
    </row>
    <row r="15" spans="1:16" s="2" customFormat="1" ht="21.95" customHeight="1">
      <c r="A15" s="14"/>
      <c r="B15" s="47">
        <v>2</v>
      </c>
      <c r="C15" s="33" t="s">
        <v>11</v>
      </c>
      <c r="D15" s="48" t="s">
        <v>12</v>
      </c>
      <c r="E15" s="49" t="s">
        <v>7</v>
      </c>
      <c r="F15" s="25" t="s">
        <v>19</v>
      </c>
      <c r="G15" s="15">
        <f t="shared" ref="G15:M15" si="2">SUM(G16:G19)</f>
        <v>21748.280000000002</v>
      </c>
      <c r="H15" s="15">
        <f t="shared" si="2"/>
        <v>22991.3</v>
      </c>
      <c r="I15" s="15">
        <f>SUM(I16:I19)</f>
        <v>28287.200000000001</v>
      </c>
      <c r="J15" s="15">
        <f t="shared" si="2"/>
        <v>22019.599999999999</v>
      </c>
      <c r="K15" s="15">
        <f t="shared" si="2"/>
        <v>22291.600000000002</v>
      </c>
      <c r="L15" s="15">
        <f t="shared" si="2"/>
        <v>20109</v>
      </c>
      <c r="M15" s="15">
        <f t="shared" si="2"/>
        <v>137446.97999999995</v>
      </c>
      <c r="N15" s="31">
        <f>J16+J36+J56</f>
        <v>33579.399999999994</v>
      </c>
      <c r="O15" s="8">
        <f>K16+K36+K56</f>
        <v>33941.100000000006</v>
      </c>
    </row>
    <row r="16" spans="1:16" s="2" customFormat="1" ht="21.95" customHeight="1">
      <c r="A16" s="14"/>
      <c r="B16" s="47"/>
      <c r="C16" s="34"/>
      <c r="D16" s="48"/>
      <c r="E16" s="49"/>
      <c r="F16" s="25" t="s">
        <v>20</v>
      </c>
      <c r="G16" s="16">
        <f t="shared" ref="G16:L17" si="3">G21+G26</f>
        <v>19397.16</v>
      </c>
      <c r="H16" s="16">
        <f t="shared" si="3"/>
        <v>21473.8</v>
      </c>
      <c r="I16" s="16">
        <f>I21+I26+I31</f>
        <v>23122.799999999999</v>
      </c>
      <c r="J16" s="16">
        <f>J21+J26</f>
        <v>20594.599999999999</v>
      </c>
      <c r="K16" s="16">
        <f t="shared" si="3"/>
        <v>20881.900000000001</v>
      </c>
      <c r="L16" s="16">
        <f t="shared" si="3"/>
        <v>18900</v>
      </c>
      <c r="M16" s="20">
        <f>SUM(G16:L16)</f>
        <v>124370.25999999998</v>
      </c>
    </row>
    <row r="17" spans="1:13" s="2" customFormat="1" ht="21.95" customHeight="1">
      <c r="A17" s="14"/>
      <c r="B17" s="47"/>
      <c r="C17" s="34"/>
      <c r="D17" s="48"/>
      <c r="E17" s="49"/>
      <c r="F17" s="25" t="s">
        <v>8</v>
      </c>
      <c r="G17" s="16">
        <f t="shared" si="3"/>
        <v>1457.92</v>
      </c>
      <c r="H17" s="16">
        <f t="shared" si="3"/>
        <v>1517.5</v>
      </c>
      <c r="I17" s="16">
        <f>I22+I27+I32</f>
        <v>1779.4</v>
      </c>
      <c r="J17" s="16">
        <f>J22+J27</f>
        <v>1425</v>
      </c>
      <c r="K17" s="16">
        <f t="shared" si="3"/>
        <v>1409.7</v>
      </c>
      <c r="L17" s="16">
        <f t="shared" si="3"/>
        <v>1209</v>
      </c>
      <c r="M17" s="20">
        <f>SUM(G17:L17)</f>
        <v>8798.52</v>
      </c>
    </row>
    <row r="18" spans="1:13" s="2" customFormat="1" ht="21.95" customHeight="1">
      <c r="A18" s="14"/>
      <c r="B18" s="47"/>
      <c r="C18" s="34"/>
      <c r="D18" s="48"/>
      <c r="E18" s="49"/>
      <c r="F18" s="25" t="s">
        <v>9</v>
      </c>
      <c r="G18" s="16">
        <f t="shared" ref="G18:L18" si="4">G23+G28</f>
        <v>0</v>
      </c>
      <c r="H18" s="16">
        <f t="shared" si="4"/>
        <v>0</v>
      </c>
      <c r="I18" s="16">
        <f>I23+I28+I33</f>
        <v>2538.8000000000002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20">
        <f>SUM(G18:L18)</f>
        <v>2538.8000000000002</v>
      </c>
    </row>
    <row r="19" spans="1:13" s="2" customFormat="1" ht="21.95" customHeight="1">
      <c r="A19" s="14"/>
      <c r="B19" s="47"/>
      <c r="C19" s="35"/>
      <c r="D19" s="48"/>
      <c r="E19" s="49"/>
      <c r="F19" s="25" t="s">
        <v>10</v>
      </c>
      <c r="G19" s="16">
        <f t="shared" ref="G19:L19" si="5">G24+G29</f>
        <v>893.2</v>
      </c>
      <c r="H19" s="16">
        <f t="shared" si="5"/>
        <v>0</v>
      </c>
      <c r="I19" s="16">
        <f>I24+I29+I34</f>
        <v>846.2</v>
      </c>
      <c r="J19" s="16">
        <f t="shared" si="5"/>
        <v>0</v>
      </c>
      <c r="K19" s="16">
        <f t="shared" si="5"/>
        <v>0</v>
      </c>
      <c r="L19" s="16">
        <f t="shared" si="5"/>
        <v>0</v>
      </c>
      <c r="M19" s="20">
        <f>SUM(G19:L19)</f>
        <v>1739.4</v>
      </c>
    </row>
    <row r="20" spans="1:13" s="2" customFormat="1" ht="21.95" customHeight="1">
      <c r="A20" s="14"/>
      <c r="B20" s="39">
        <v>3</v>
      </c>
      <c r="C20" s="33" t="s">
        <v>33</v>
      </c>
      <c r="D20" s="53" t="s">
        <v>32</v>
      </c>
      <c r="E20" s="33" t="s">
        <v>7</v>
      </c>
      <c r="F20" s="25" t="s">
        <v>19</v>
      </c>
      <c r="G20" s="15">
        <f t="shared" ref="G20:M20" si="6">SUM(G21:G24)</f>
        <v>21233.1</v>
      </c>
      <c r="H20" s="15">
        <f t="shared" si="6"/>
        <v>22991.3</v>
      </c>
      <c r="I20" s="15">
        <f>SUM(I21:I24)</f>
        <v>24724</v>
      </c>
      <c r="J20" s="15">
        <f t="shared" si="6"/>
        <v>22019.599999999999</v>
      </c>
      <c r="K20" s="15">
        <f t="shared" si="6"/>
        <v>22291.600000000002</v>
      </c>
      <c r="L20" s="15">
        <f t="shared" si="6"/>
        <v>20109</v>
      </c>
      <c r="M20" s="15">
        <f t="shared" si="6"/>
        <v>133368.59999999998</v>
      </c>
    </row>
    <row r="21" spans="1:13" s="2" customFormat="1" ht="21.95" customHeight="1">
      <c r="A21" s="14"/>
      <c r="B21" s="40"/>
      <c r="C21" s="34"/>
      <c r="D21" s="54"/>
      <c r="E21" s="34"/>
      <c r="F21" s="25" t="s">
        <v>20</v>
      </c>
      <c r="G21" s="16">
        <v>19395.18</v>
      </c>
      <c r="H21" s="16">
        <v>21473.8</v>
      </c>
      <c r="I21" s="16">
        <v>22944.6</v>
      </c>
      <c r="J21" s="16">
        <v>20594.599999999999</v>
      </c>
      <c r="K21" s="16">
        <v>20881.900000000001</v>
      </c>
      <c r="L21" s="16">
        <v>18900</v>
      </c>
      <c r="M21" s="20">
        <f>SUM(G21:L21)</f>
        <v>124190.07999999999</v>
      </c>
    </row>
    <row r="22" spans="1:13" s="2" customFormat="1" ht="21.95" customHeight="1">
      <c r="A22" s="14"/>
      <c r="B22" s="40"/>
      <c r="C22" s="34"/>
      <c r="D22" s="54"/>
      <c r="E22" s="34"/>
      <c r="F22" s="25" t="s">
        <v>8</v>
      </c>
      <c r="G22" s="16">
        <v>1457.92</v>
      </c>
      <c r="H22" s="16">
        <v>1517.5</v>
      </c>
      <c r="I22" s="16">
        <v>1779.4</v>
      </c>
      <c r="J22" s="17">
        <v>1425</v>
      </c>
      <c r="K22" s="16">
        <v>1409.7</v>
      </c>
      <c r="L22" s="16">
        <v>1209</v>
      </c>
      <c r="M22" s="20">
        <f>SUM(G22:L22)</f>
        <v>8798.52</v>
      </c>
    </row>
    <row r="23" spans="1:13" s="2" customFormat="1" ht="21.95" customHeight="1">
      <c r="A23" s="14"/>
      <c r="B23" s="40"/>
      <c r="C23" s="34"/>
      <c r="D23" s="54"/>
      <c r="E23" s="34"/>
      <c r="F23" s="25" t="s">
        <v>9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0">
        <f>SUM(G23:L23)</f>
        <v>0</v>
      </c>
    </row>
    <row r="24" spans="1:13" s="2" customFormat="1" ht="21.95" customHeight="1">
      <c r="A24" s="14"/>
      <c r="B24" s="41"/>
      <c r="C24" s="35"/>
      <c r="D24" s="55"/>
      <c r="E24" s="35"/>
      <c r="F24" s="25" t="s">
        <v>10</v>
      </c>
      <c r="G24" s="16">
        <v>380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20">
        <f>SUM(G24:L24)</f>
        <v>380</v>
      </c>
    </row>
    <row r="25" spans="1:13" s="2" customFormat="1" ht="21.95" customHeight="1">
      <c r="A25" s="14"/>
      <c r="B25" s="39">
        <v>4</v>
      </c>
      <c r="C25" s="33" t="s">
        <v>34</v>
      </c>
      <c r="D25" s="33" t="s">
        <v>52</v>
      </c>
      <c r="E25" s="33" t="s">
        <v>23</v>
      </c>
      <c r="F25" s="25" t="s">
        <v>19</v>
      </c>
      <c r="G25" s="15">
        <f>SUM(G26:G29)</f>
        <v>515.18000000000006</v>
      </c>
      <c r="H25" s="15">
        <f t="shared" ref="H25:M25" si="7">SUM(H26:H29)</f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515.18000000000006</v>
      </c>
    </row>
    <row r="26" spans="1:13" s="2" customFormat="1" ht="21.95" customHeight="1">
      <c r="A26" s="14"/>
      <c r="B26" s="40"/>
      <c r="C26" s="34"/>
      <c r="D26" s="34"/>
      <c r="E26" s="34"/>
      <c r="F26" s="25" t="s">
        <v>20</v>
      </c>
      <c r="G26" s="19">
        <v>1.98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f>SUM(G26:L26)</f>
        <v>1.98</v>
      </c>
    </row>
    <row r="27" spans="1:13" s="2" customFormat="1" ht="21.95" customHeight="1">
      <c r="A27" s="14"/>
      <c r="B27" s="40"/>
      <c r="C27" s="34"/>
      <c r="D27" s="34"/>
      <c r="E27" s="34"/>
      <c r="F27" s="25" t="s">
        <v>8</v>
      </c>
      <c r="G27" s="19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f>SUM(G27:L27)</f>
        <v>0</v>
      </c>
    </row>
    <row r="28" spans="1:13" s="2" customFormat="1" ht="21.95" customHeight="1">
      <c r="A28" s="14"/>
      <c r="B28" s="40"/>
      <c r="C28" s="34"/>
      <c r="D28" s="34"/>
      <c r="E28" s="34"/>
      <c r="F28" s="25" t="s">
        <v>9</v>
      </c>
      <c r="G28" s="19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f>SUM(G28:L28)</f>
        <v>0</v>
      </c>
    </row>
    <row r="29" spans="1:13" s="2" customFormat="1" ht="21.95" customHeight="1">
      <c r="A29" s="14"/>
      <c r="B29" s="41"/>
      <c r="C29" s="35"/>
      <c r="D29" s="35"/>
      <c r="E29" s="35"/>
      <c r="F29" s="25" t="s">
        <v>10</v>
      </c>
      <c r="G29" s="19">
        <v>513.20000000000005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f>SUM(G29:L29)</f>
        <v>513.20000000000005</v>
      </c>
    </row>
    <row r="30" spans="1:13" s="2" customFormat="1" ht="21.95" customHeight="1">
      <c r="A30" s="14"/>
      <c r="B30" s="39">
        <v>5</v>
      </c>
      <c r="C30" s="33" t="s">
        <v>51</v>
      </c>
      <c r="D30" s="33" t="s">
        <v>53</v>
      </c>
      <c r="E30" s="33" t="s">
        <v>23</v>
      </c>
      <c r="F30" s="25" t="s">
        <v>19</v>
      </c>
      <c r="G30" s="30">
        <f>SUM(G31:G34)</f>
        <v>0</v>
      </c>
      <c r="H30" s="30">
        <f t="shared" ref="H30:M30" si="8">SUM(H31:H34)</f>
        <v>0</v>
      </c>
      <c r="I30" s="30">
        <f>SUM(I31:I34)</f>
        <v>3563.2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</row>
    <row r="31" spans="1:13" s="2" customFormat="1" ht="21.95" customHeight="1">
      <c r="A31" s="14"/>
      <c r="B31" s="40"/>
      <c r="C31" s="34"/>
      <c r="D31" s="34"/>
      <c r="E31" s="34"/>
      <c r="F31" s="25" t="s">
        <v>20</v>
      </c>
      <c r="G31" s="19">
        <v>0</v>
      </c>
      <c r="H31" s="20">
        <v>0</v>
      </c>
      <c r="I31" s="20">
        <v>178.2</v>
      </c>
      <c r="J31" s="20">
        <v>0</v>
      </c>
      <c r="K31" s="20">
        <v>0</v>
      </c>
      <c r="L31" s="20">
        <v>0</v>
      </c>
      <c r="M31" s="20">
        <v>0</v>
      </c>
    </row>
    <row r="32" spans="1:13" s="2" customFormat="1" ht="21.95" customHeight="1">
      <c r="A32" s="14"/>
      <c r="B32" s="40"/>
      <c r="C32" s="34"/>
      <c r="D32" s="34"/>
      <c r="E32" s="34"/>
      <c r="F32" s="25" t="s">
        <v>8</v>
      </c>
      <c r="G32" s="19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</row>
    <row r="33" spans="1:13" s="2" customFormat="1" ht="21.95" customHeight="1">
      <c r="A33" s="14"/>
      <c r="B33" s="40"/>
      <c r="C33" s="34"/>
      <c r="D33" s="34"/>
      <c r="E33" s="34"/>
      <c r="F33" s="25" t="s">
        <v>9</v>
      </c>
      <c r="G33" s="19">
        <v>0</v>
      </c>
      <c r="H33" s="20">
        <v>0</v>
      </c>
      <c r="I33" s="20">
        <v>2538.8000000000002</v>
      </c>
      <c r="J33" s="20">
        <v>0</v>
      </c>
      <c r="K33" s="20">
        <v>0</v>
      </c>
      <c r="L33" s="20">
        <v>0</v>
      </c>
      <c r="M33" s="20">
        <v>0</v>
      </c>
    </row>
    <row r="34" spans="1:13" s="2" customFormat="1" ht="21.95" customHeight="1">
      <c r="A34" s="14"/>
      <c r="B34" s="41"/>
      <c r="C34" s="35"/>
      <c r="D34" s="35"/>
      <c r="E34" s="35"/>
      <c r="F34" s="25" t="s">
        <v>10</v>
      </c>
      <c r="G34" s="19">
        <v>0</v>
      </c>
      <c r="H34" s="20">
        <v>0</v>
      </c>
      <c r="I34" s="20">
        <v>846.2</v>
      </c>
      <c r="J34" s="20">
        <v>0</v>
      </c>
      <c r="K34" s="20">
        <v>0</v>
      </c>
      <c r="L34" s="20">
        <v>0</v>
      </c>
      <c r="M34" s="20">
        <v>0</v>
      </c>
    </row>
    <row r="35" spans="1:13" s="2" customFormat="1" ht="21.95" customHeight="1">
      <c r="A35" s="14"/>
      <c r="B35" s="47">
        <v>6</v>
      </c>
      <c r="C35" s="49" t="s">
        <v>13</v>
      </c>
      <c r="D35" s="48" t="s">
        <v>29</v>
      </c>
      <c r="E35" s="49" t="s">
        <v>7</v>
      </c>
      <c r="F35" s="25" t="s">
        <v>19</v>
      </c>
      <c r="G35" s="15">
        <f>SUM(G36:G39)</f>
        <v>9291.3000000000011</v>
      </c>
      <c r="H35" s="15">
        <f t="shared" ref="H35:M35" si="9">SUM(H36:H39)</f>
        <v>9750.2099999999991</v>
      </c>
      <c r="I35" s="15">
        <f t="shared" si="9"/>
        <v>10005.4</v>
      </c>
      <c r="J35" s="15">
        <f t="shared" si="9"/>
        <v>9838</v>
      </c>
      <c r="K35" s="15">
        <f t="shared" si="9"/>
        <v>9905.7000000000007</v>
      </c>
      <c r="L35" s="15">
        <f t="shared" si="9"/>
        <v>9245</v>
      </c>
      <c r="M35" s="15">
        <f t="shared" si="9"/>
        <v>58035.609999999993</v>
      </c>
    </row>
    <row r="36" spans="1:13" s="2" customFormat="1" ht="21.95" customHeight="1">
      <c r="A36" s="14"/>
      <c r="B36" s="47"/>
      <c r="C36" s="49"/>
      <c r="D36" s="48"/>
      <c r="E36" s="49"/>
      <c r="F36" s="25" t="s">
        <v>20</v>
      </c>
      <c r="G36" s="21">
        <f t="shared" ref="G36:L36" si="10">G41+G46+G51</f>
        <v>8382</v>
      </c>
      <c r="H36" s="21">
        <f t="shared" si="10"/>
        <v>8830.2099999999991</v>
      </c>
      <c r="I36" s="21">
        <f>I41+I46+I51</f>
        <v>9099.2999999999993</v>
      </c>
      <c r="J36" s="21">
        <f t="shared" si="10"/>
        <v>9068.2999999999993</v>
      </c>
      <c r="K36" s="21">
        <f t="shared" si="10"/>
        <v>9142.7000000000007</v>
      </c>
      <c r="L36" s="21">
        <f t="shared" si="10"/>
        <v>8504</v>
      </c>
      <c r="M36" s="20">
        <f>SUM(G36:L36)</f>
        <v>53026.509999999995</v>
      </c>
    </row>
    <row r="37" spans="1:13" s="2" customFormat="1" ht="21.95" customHeight="1">
      <c r="A37" s="14"/>
      <c r="B37" s="47"/>
      <c r="C37" s="49"/>
      <c r="D37" s="48"/>
      <c r="E37" s="49"/>
      <c r="F37" s="25" t="s">
        <v>8</v>
      </c>
      <c r="G37" s="21">
        <f t="shared" ref="G37:L37" si="11">G42+G47+G52</f>
        <v>777.6</v>
      </c>
      <c r="H37" s="21">
        <f t="shared" si="11"/>
        <v>821.1</v>
      </c>
      <c r="I37" s="21">
        <f>I42+I47+I52</f>
        <v>906.1</v>
      </c>
      <c r="J37" s="21">
        <f t="shared" si="11"/>
        <v>769.7</v>
      </c>
      <c r="K37" s="21">
        <f t="shared" si="11"/>
        <v>763</v>
      </c>
      <c r="L37" s="21">
        <f t="shared" si="11"/>
        <v>741</v>
      </c>
      <c r="M37" s="20">
        <f>SUM(G37:L37)</f>
        <v>4778.5</v>
      </c>
    </row>
    <row r="38" spans="1:13" s="2" customFormat="1" ht="21.95" customHeight="1">
      <c r="A38" s="14"/>
      <c r="B38" s="47"/>
      <c r="C38" s="49"/>
      <c r="D38" s="48"/>
      <c r="E38" s="49"/>
      <c r="F38" s="25" t="s">
        <v>9</v>
      </c>
      <c r="G38" s="21">
        <f t="shared" ref="G38:L38" si="12">G43+G48+G53</f>
        <v>79.12</v>
      </c>
      <c r="H38" s="21">
        <f t="shared" si="12"/>
        <v>54.51</v>
      </c>
      <c r="I38" s="21">
        <f t="shared" si="12"/>
        <v>0</v>
      </c>
      <c r="J38" s="21">
        <f t="shared" si="12"/>
        <v>0</v>
      </c>
      <c r="K38" s="21">
        <f t="shared" si="12"/>
        <v>0</v>
      </c>
      <c r="L38" s="21">
        <f t="shared" si="12"/>
        <v>0</v>
      </c>
      <c r="M38" s="20">
        <f>SUM(G38:L38)</f>
        <v>133.63</v>
      </c>
    </row>
    <row r="39" spans="1:13" s="2" customFormat="1" ht="21.95" customHeight="1">
      <c r="A39" s="14"/>
      <c r="B39" s="39"/>
      <c r="C39" s="52"/>
      <c r="D39" s="33"/>
      <c r="E39" s="52"/>
      <c r="F39" s="25" t="s">
        <v>10</v>
      </c>
      <c r="G39" s="21">
        <f t="shared" ref="G39:L39" si="13">G44+G49+G54</f>
        <v>52.58</v>
      </c>
      <c r="H39" s="21">
        <f t="shared" si="13"/>
        <v>44.39</v>
      </c>
      <c r="I39" s="21">
        <f t="shared" si="13"/>
        <v>0</v>
      </c>
      <c r="J39" s="21">
        <f t="shared" si="13"/>
        <v>0</v>
      </c>
      <c r="K39" s="21">
        <f t="shared" si="13"/>
        <v>0</v>
      </c>
      <c r="L39" s="21">
        <f t="shared" si="13"/>
        <v>0</v>
      </c>
      <c r="M39" s="20">
        <f>SUM(G39:L39)</f>
        <v>96.97</v>
      </c>
    </row>
    <row r="40" spans="1:13" s="2" customFormat="1" ht="21.95" customHeight="1">
      <c r="A40" s="14"/>
      <c r="B40" s="36">
        <v>7</v>
      </c>
      <c r="C40" s="33" t="s">
        <v>36</v>
      </c>
      <c r="D40" s="56" t="s">
        <v>35</v>
      </c>
      <c r="E40" s="33" t="s">
        <v>7</v>
      </c>
      <c r="F40" s="25" t="s">
        <v>19</v>
      </c>
      <c r="G40" s="15">
        <f t="shared" ref="G40:M40" si="14">SUM(G41:G44)</f>
        <v>9152.67</v>
      </c>
      <c r="H40" s="15">
        <f t="shared" si="14"/>
        <v>9646.1</v>
      </c>
      <c r="I40" s="15">
        <f t="shared" si="14"/>
        <v>10005.4</v>
      </c>
      <c r="J40" s="15">
        <f t="shared" si="14"/>
        <v>9838</v>
      </c>
      <c r="K40" s="15">
        <f t="shared" si="14"/>
        <v>9905.7000000000007</v>
      </c>
      <c r="L40" s="15">
        <f t="shared" si="14"/>
        <v>9245</v>
      </c>
      <c r="M40" s="15">
        <f t="shared" si="14"/>
        <v>57792.87</v>
      </c>
    </row>
    <row r="41" spans="1:13" s="2" customFormat="1" ht="21.95" customHeight="1">
      <c r="A41" s="14"/>
      <c r="B41" s="37"/>
      <c r="C41" s="34"/>
      <c r="D41" s="56"/>
      <c r="E41" s="34"/>
      <c r="F41" s="25" t="s">
        <v>20</v>
      </c>
      <c r="G41" s="16">
        <f>8358.99+18.4</f>
        <v>8377.39</v>
      </c>
      <c r="H41" s="16">
        <v>8825</v>
      </c>
      <c r="I41" s="16">
        <v>9099.2999999999993</v>
      </c>
      <c r="J41" s="16">
        <v>9068.2999999999993</v>
      </c>
      <c r="K41" s="16">
        <v>9142.7000000000007</v>
      </c>
      <c r="L41" s="16">
        <v>8504</v>
      </c>
      <c r="M41" s="20">
        <f>SUM(G41:L41)</f>
        <v>53016.69</v>
      </c>
    </row>
    <row r="42" spans="1:13" s="2" customFormat="1" ht="21.95" customHeight="1">
      <c r="A42" s="14"/>
      <c r="B42" s="37"/>
      <c r="C42" s="34"/>
      <c r="D42" s="56"/>
      <c r="E42" s="34"/>
      <c r="F42" s="25" t="s">
        <v>8</v>
      </c>
      <c r="G42" s="16">
        <v>775.28</v>
      </c>
      <c r="H42" s="16">
        <v>821.1</v>
      </c>
      <c r="I42" s="16">
        <v>906.1</v>
      </c>
      <c r="J42" s="16">
        <v>769.7</v>
      </c>
      <c r="K42" s="16">
        <v>763</v>
      </c>
      <c r="L42" s="16">
        <v>741</v>
      </c>
      <c r="M42" s="20">
        <f>SUM(G42:L42)</f>
        <v>4776.18</v>
      </c>
    </row>
    <row r="43" spans="1:13" s="2" customFormat="1" ht="21.95" customHeight="1">
      <c r="A43" s="14"/>
      <c r="B43" s="37"/>
      <c r="C43" s="34"/>
      <c r="D43" s="56"/>
      <c r="E43" s="34"/>
      <c r="F43" s="25" t="s">
        <v>9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20">
        <f>SUM(G43:L43)</f>
        <v>0</v>
      </c>
    </row>
    <row r="44" spans="1:13" s="2" customFormat="1" ht="21.95" customHeight="1">
      <c r="A44" s="14"/>
      <c r="B44" s="38"/>
      <c r="C44" s="35"/>
      <c r="D44" s="56"/>
      <c r="E44" s="35"/>
      <c r="F44" s="25" t="s">
        <v>10</v>
      </c>
      <c r="G44" s="21">
        <v>0</v>
      </c>
      <c r="H44" s="21">
        <v>0</v>
      </c>
      <c r="I44" s="21">
        <v>0</v>
      </c>
      <c r="J44" s="16">
        <v>0</v>
      </c>
      <c r="K44" s="16">
        <v>0</v>
      </c>
      <c r="L44" s="16">
        <v>0</v>
      </c>
      <c r="M44" s="20">
        <f>SUM(G44:L44)</f>
        <v>0</v>
      </c>
    </row>
    <row r="45" spans="1:13" s="2" customFormat="1" ht="21.95" customHeight="1">
      <c r="A45" s="14"/>
      <c r="B45" s="36">
        <v>8</v>
      </c>
      <c r="C45" s="33" t="s">
        <v>37</v>
      </c>
      <c r="D45" s="33" t="s">
        <v>30</v>
      </c>
      <c r="E45" s="33" t="s">
        <v>23</v>
      </c>
      <c r="F45" s="25" t="s">
        <v>19</v>
      </c>
      <c r="G45" s="28">
        <f>SUM(G46:G49)</f>
        <v>46.42</v>
      </c>
      <c r="H45" s="28">
        <f t="shared" ref="H45:M45" si="15">SUM(H46:H49)</f>
        <v>0</v>
      </c>
      <c r="I45" s="28">
        <f t="shared" si="15"/>
        <v>0</v>
      </c>
      <c r="J45" s="28">
        <f t="shared" si="15"/>
        <v>0</v>
      </c>
      <c r="K45" s="28">
        <f t="shared" si="15"/>
        <v>0</v>
      </c>
      <c r="L45" s="28">
        <f t="shared" si="15"/>
        <v>0</v>
      </c>
      <c r="M45" s="28">
        <f t="shared" si="15"/>
        <v>46.42</v>
      </c>
    </row>
    <row r="46" spans="1:13" s="2" customFormat="1" ht="21.95" customHeight="1">
      <c r="A46" s="14"/>
      <c r="B46" s="37"/>
      <c r="C46" s="34"/>
      <c r="D46" s="34"/>
      <c r="E46" s="34"/>
      <c r="F46" s="25" t="s">
        <v>20</v>
      </c>
      <c r="G46" s="21">
        <v>0</v>
      </c>
      <c r="H46" s="22">
        <v>0</v>
      </c>
      <c r="I46" s="22">
        <v>0</v>
      </c>
      <c r="J46" s="20">
        <v>0</v>
      </c>
      <c r="K46" s="20">
        <v>0</v>
      </c>
      <c r="L46" s="20">
        <v>0</v>
      </c>
      <c r="M46" s="20">
        <f>SUM(G46:L46)</f>
        <v>0</v>
      </c>
    </row>
    <row r="47" spans="1:13" s="2" customFormat="1" ht="21.95" customHeight="1">
      <c r="A47" s="14"/>
      <c r="B47" s="37"/>
      <c r="C47" s="34"/>
      <c r="D47" s="34"/>
      <c r="E47" s="34"/>
      <c r="F47" s="25" t="s">
        <v>8</v>
      </c>
      <c r="G47" s="21">
        <v>2.3199999999999998</v>
      </c>
      <c r="H47" s="21">
        <v>0</v>
      </c>
      <c r="I47" s="21">
        <v>0</v>
      </c>
      <c r="J47" s="20">
        <v>0</v>
      </c>
      <c r="K47" s="20">
        <v>0</v>
      </c>
      <c r="L47" s="20">
        <v>0</v>
      </c>
      <c r="M47" s="20">
        <f>SUM(G47:L47)</f>
        <v>2.3199999999999998</v>
      </c>
    </row>
    <row r="48" spans="1:13" s="2" customFormat="1" ht="21.95" customHeight="1">
      <c r="A48" s="14"/>
      <c r="B48" s="37"/>
      <c r="C48" s="34"/>
      <c r="D48" s="34"/>
      <c r="E48" s="34"/>
      <c r="F48" s="25" t="s">
        <v>9</v>
      </c>
      <c r="G48" s="21">
        <v>13.42</v>
      </c>
      <c r="H48" s="21">
        <v>0</v>
      </c>
      <c r="I48" s="21">
        <v>0</v>
      </c>
      <c r="J48" s="20">
        <v>0</v>
      </c>
      <c r="K48" s="20">
        <v>0</v>
      </c>
      <c r="L48" s="20">
        <v>0</v>
      </c>
      <c r="M48" s="20">
        <f>SUM(G48:L48)</f>
        <v>13.42</v>
      </c>
    </row>
    <row r="49" spans="1:13" s="2" customFormat="1" ht="21.95" customHeight="1">
      <c r="A49" s="14"/>
      <c r="B49" s="38"/>
      <c r="C49" s="35"/>
      <c r="D49" s="35"/>
      <c r="E49" s="35"/>
      <c r="F49" s="25" t="s">
        <v>10</v>
      </c>
      <c r="G49" s="22">
        <v>30.68</v>
      </c>
      <c r="H49" s="22">
        <v>0</v>
      </c>
      <c r="I49" s="22">
        <v>0</v>
      </c>
      <c r="J49" s="20">
        <v>0</v>
      </c>
      <c r="K49" s="20">
        <v>0</v>
      </c>
      <c r="L49" s="20">
        <v>0</v>
      </c>
      <c r="M49" s="20">
        <f>SUM(G49:L49)</f>
        <v>30.68</v>
      </c>
    </row>
    <row r="50" spans="1:13" s="2" customFormat="1" ht="21.95" customHeight="1">
      <c r="A50" s="14"/>
      <c r="B50" s="36">
        <v>9</v>
      </c>
      <c r="C50" s="33" t="s">
        <v>38</v>
      </c>
      <c r="D50" s="33" t="s">
        <v>22</v>
      </c>
      <c r="E50" s="33" t="s">
        <v>23</v>
      </c>
      <c r="F50" s="25" t="s">
        <v>19</v>
      </c>
      <c r="G50" s="28">
        <f>SUM(G51:G54)</f>
        <v>92.210000000000008</v>
      </c>
      <c r="H50" s="28">
        <f t="shared" ref="H50:M50" si="16">SUM(H51:H54)</f>
        <v>104.11</v>
      </c>
      <c r="I50" s="28">
        <f t="shared" si="16"/>
        <v>0</v>
      </c>
      <c r="J50" s="28">
        <f t="shared" si="16"/>
        <v>0</v>
      </c>
      <c r="K50" s="28">
        <f t="shared" si="16"/>
        <v>0</v>
      </c>
      <c r="L50" s="28">
        <f t="shared" si="16"/>
        <v>0</v>
      </c>
      <c r="M50" s="28">
        <f t="shared" si="16"/>
        <v>196.32</v>
      </c>
    </row>
    <row r="51" spans="1:13" s="2" customFormat="1" ht="21.95" customHeight="1">
      <c r="A51" s="14"/>
      <c r="B51" s="37"/>
      <c r="C51" s="34"/>
      <c r="D51" s="34"/>
      <c r="E51" s="34"/>
      <c r="F51" s="25" t="s">
        <v>20</v>
      </c>
      <c r="G51" s="21">
        <v>4.6100000000000003</v>
      </c>
      <c r="H51" s="21">
        <f>5.02+0.19</f>
        <v>5.21</v>
      </c>
      <c r="I51" s="21">
        <v>0</v>
      </c>
      <c r="J51" s="20">
        <v>0</v>
      </c>
      <c r="K51" s="20">
        <v>0</v>
      </c>
      <c r="L51" s="20">
        <v>0</v>
      </c>
      <c r="M51" s="20">
        <f>SUM(G51:L51)</f>
        <v>9.82</v>
      </c>
    </row>
    <row r="52" spans="1:13" s="2" customFormat="1" ht="21.95" customHeight="1">
      <c r="A52" s="14"/>
      <c r="B52" s="37"/>
      <c r="C52" s="34"/>
      <c r="D52" s="34"/>
      <c r="E52" s="34"/>
      <c r="F52" s="25" t="s">
        <v>8</v>
      </c>
      <c r="G52" s="21">
        <v>0</v>
      </c>
      <c r="H52" s="21">
        <v>0</v>
      </c>
      <c r="I52" s="21">
        <v>0</v>
      </c>
      <c r="J52" s="20">
        <v>0</v>
      </c>
      <c r="K52" s="20">
        <v>0</v>
      </c>
      <c r="L52" s="20">
        <v>0</v>
      </c>
      <c r="M52" s="20">
        <f>SUM(G52:L52)</f>
        <v>0</v>
      </c>
    </row>
    <row r="53" spans="1:13" s="2" customFormat="1" ht="21.95" customHeight="1">
      <c r="A53" s="14"/>
      <c r="B53" s="37"/>
      <c r="C53" s="34"/>
      <c r="D53" s="34"/>
      <c r="E53" s="34"/>
      <c r="F53" s="25" t="s">
        <v>9</v>
      </c>
      <c r="G53" s="22">
        <v>65.7</v>
      </c>
      <c r="H53" s="22">
        <v>54.51</v>
      </c>
      <c r="I53" s="22">
        <v>0</v>
      </c>
      <c r="J53" s="20">
        <v>0</v>
      </c>
      <c r="K53" s="20">
        <v>0</v>
      </c>
      <c r="L53" s="20">
        <v>0</v>
      </c>
      <c r="M53" s="20">
        <f>SUM(G53:L53)</f>
        <v>120.21000000000001</v>
      </c>
    </row>
    <row r="54" spans="1:13" s="2" customFormat="1" ht="21.95" customHeight="1">
      <c r="A54" s="14"/>
      <c r="B54" s="38"/>
      <c r="C54" s="35"/>
      <c r="D54" s="35"/>
      <c r="E54" s="35"/>
      <c r="F54" s="25" t="s">
        <v>10</v>
      </c>
      <c r="G54" s="22">
        <v>21.9</v>
      </c>
      <c r="H54" s="22">
        <v>44.39</v>
      </c>
      <c r="I54" s="22">
        <v>0</v>
      </c>
      <c r="J54" s="20">
        <v>0</v>
      </c>
      <c r="K54" s="20">
        <v>0</v>
      </c>
      <c r="L54" s="20">
        <v>0</v>
      </c>
      <c r="M54" s="20">
        <f>SUM(G54:L54)</f>
        <v>66.289999999999992</v>
      </c>
    </row>
    <row r="55" spans="1:13" s="2" customFormat="1" ht="21.95" customHeight="1">
      <c r="A55" s="14"/>
      <c r="B55" s="47">
        <v>10</v>
      </c>
      <c r="C55" s="49" t="s">
        <v>14</v>
      </c>
      <c r="D55" s="48" t="s">
        <v>27</v>
      </c>
      <c r="E55" s="49" t="s">
        <v>7</v>
      </c>
      <c r="F55" s="25" t="s">
        <v>19</v>
      </c>
      <c r="G55" s="15">
        <f t="shared" ref="G55:M55" si="17">SUM(G56:G59)</f>
        <v>3309.4</v>
      </c>
      <c r="H55" s="15">
        <f t="shared" si="17"/>
        <v>3663.2</v>
      </c>
      <c r="I55" s="15">
        <f t="shared" si="17"/>
        <v>4045.9</v>
      </c>
      <c r="J55" s="15">
        <f t="shared" si="17"/>
        <v>3916.5</v>
      </c>
      <c r="K55" s="15">
        <f t="shared" si="17"/>
        <v>3916.5</v>
      </c>
      <c r="L55" s="15">
        <f t="shared" si="17"/>
        <v>3488</v>
      </c>
      <c r="M55" s="15">
        <f t="shared" si="17"/>
        <v>22339.5</v>
      </c>
    </row>
    <row r="56" spans="1:13" s="2" customFormat="1" ht="21.95" customHeight="1">
      <c r="A56" s="14"/>
      <c r="B56" s="47"/>
      <c r="C56" s="49"/>
      <c r="D56" s="48"/>
      <c r="E56" s="49"/>
      <c r="F56" s="25" t="s">
        <v>20</v>
      </c>
      <c r="G56" s="21">
        <f t="shared" ref="G56:L56" si="18">G61</f>
        <v>3309.4</v>
      </c>
      <c r="H56" s="21">
        <f t="shared" si="18"/>
        <v>3663.2</v>
      </c>
      <c r="I56" s="21">
        <f>I61</f>
        <v>4045.9</v>
      </c>
      <c r="J56" s="21">
        <f t="shared" si="18"/>
        <v>3916.5</v>
      </c>
      <c r="K56" s="21">
        <f t="shared" si="18"/>
        <v>3916.5</v>
      </c>
      <c r="L56" s="21">
        <f t="shared" si="18"/>
        <v>3488</v>
      </c>
      <c r="M56" s="20">
        <f>SUM(G56:L56)</f>
        <v>22339.5</v>
      </c>
    </row>
    <row r="57" spans="1:13" s="2" customFormat="1" ht="21.95" customHeight="1">
      <c r="A57" s="14"/>
      <c r="B57" s="47"/>
      <c r="C57" s="49"/>
      <c r="D57" s="48"/>
      <c r="E57" s="49"/>
      <c r="F57" s="25" t="s">
        <v>8</v>
      </c>
      <c r="G57" s="21">
        <f t="shared" ref="G57:L57" si="19">G62</f>
        <v>0</v>
      </c>
      <c r="H57" s="21">
        <f t="shared" si="19"/>
        <v>0</v>
      </c>
      <c r="I57" s="21">
        <f t="shared" si="19"/>
        <v>0</v>
      </c>
      <c r="J57" s="21">
        <f t="shared" si="19"/>
        <v>0</v>
      </c>
      <c r="K57" s="21">
        <f t="shared" si="19"/>
        <v>0</v>
      </c>
      <c r="L57" s="21">
        <f t="shared" si="19"/>
        <v>0</v>
      </c>
      <c r="M57" s="20">
        <f>SUM(G57:L57)</f>
        <v>0</v>
      </c>
    </row>
    <row r="58" spans="1:13" s="2" customFormat="1" ht="21.95" customHeight="1">
      <c r="A58" s="14"/>
      <c r="B58" s="47"/>
      <c r="C58" s="49"/>
      <c r="D58" s="48"/>
      <c r="E58" s="49"/>
      <c r="F58" s="25" t="s">
        <v>9</v>
      </c>
      <c r="G58" s="21">
        <f t="shared" ref="G58:L58" si="20">G63</f>
        <v>0</v>
      </c>
      <c r="H58" s="21">
        <f t="shared" si="20"/>
        <v>0</v>
      </c>
      <c r="I58" s="21">
        <f t="shared" si="20"/>
        <v>0</v>
      </c>
      <c r="J58" s="21">
        <f t="shared" si="20"/>
        <v>0</v>
      </c>
      <c r="K58" s="21">
        <f t="shared" si="20"/>
        <v>0</v>
      </c>
      <c r="L58" s="21">
        <f t="shared" si="20"/>
        <v>0</v>
      </c>
      <c r="M58" s="20">
        <f>SUM(G58:L58)</f>
        <v>0</v>
      </c>
    </row>
    <row r="59" spans="1:13" s="2" customFormat="1" ht="21.95" customHeight="1">
      <c r="A59" s="14"/>
      <c r="B59" s="39"/>
      <c r="C59" s="52"/>
      <c r="D59" s="33"/>
      <c r="E59" s="52"/>
      <c r="F59" s="25" t="s">
        <v>10</v>
      </c>
      <c r="G59" s="21">
        <f t="shared" ref="G59:L59" si="21">G64</f>
        <v>0</v>
      </c>
      <c r="H59" s="21">
        <f t="shared" si="21"/>
        <v>0</v>
      </c>
      <c r="I59" s="21">
        <f t="shared" si="21"/>
        <v>0</v>
      </c>
      <c r="J59" s="21">
        <f t="shared" si="21"/>
        <v>0</v>
      </c>
      <c r="K59" s="21">
        <f t="shared" si="21"/>
        <v>0</v>
      </c>
      <c r="L59" s="21">
        <f t="shared" si="21"/>
        <v>0</v>
      </c>
      <c r="M59" s="20">
        <f>SUM(G59:L59)</f>
        <v>0</v>
      </c>
    </row>
    <row r="60" spans="1:13" s="2" customFormat="1" ht="21.95" customHeight="1">
      <c r="A60" s="14"/>
      <c r="B60" s="39">
        <v>11</v>
      </c>
      <c r="C60" s="33" t="s">
        <v>39</v>
      </c>
      <c r="D60" s="48" t="s">
        <v>40</v>
      </c>
      <c r="E60" s="33" t="s">
        <v>7</v>
      </c>
      <c r="F60" s="25" t="s">
        <v>19</v>
      </c>
      <c r="G60" s="15">
        <f t="shared" ref="G60:M60" si="22">SUM(G61:G64)</f>
        <v>3309.4</v>
      </c>
      <c r="H60" s="15">
        <f t="shared" si="22"/>
        <v>3663.2</v>
      </c>
      <c r="I60" s="15">
        <f t="shared" si="22"/>
        <v>4045.9</v>
      </c>
      <c r="J60" s="15">
        <f t="shared" si="22"/>
        <v>3916.5</v>
      </c>
      <c r="K60" s="15">
        <f t="shared" si="22"/>
        <v>3916.5</v>
      </c>
      <c r="L60" s="15">
        <f t="shared" si="22"/>
        <v>3488</v>
      </c>
      <c r="M60" s="15">
        <f t="shared" si="22"/>
        <v>22339.5</v>
      </c>
    </row>
    <row r="61" spans="1:13" s="2" customFormat="1" ht="21.95" customHeight="1">
      <c r="A61" s="14"/>
      <c r="B61" s="40"/>
      <c r="C61" s="34"/>
      <c r="D61" s="48"/>
      <c r="E61" s="34"/>
      <c r="F61" s="25" t="s">
        <v>20</v>
      </c>
      <c r="G61" s="16">
        <f>3252+57.4</f>
        <v>3309.4</v>
      </c>
      <c r="H61" s="16">
        <v>3663.2</v>
      </c>
      <c r="I61" s="16">
        <v>4045.9</v>
      </c>
      <c r="J61" s="16">
        <v>3916.5</v>
      </c>
      <c r="K61" s="16">
        <v>3916.5</v>
      </c>
      <c r="L61" s="16">
        <v>3488</v>
      </c>
      <c r="M61" s="20">
        <f>SUM(G61:L61)</f>
        <v>22339.5</v>
      </c>
    </row>
    <row r="62" spans="1:13" s="2" customFormat="1" ht="21.95" customHeight="1">
      <c r="A62" s="14"/>
      <c r="B62" s="40"/>
      <c r="C62" s="34"/>
      <c r="D62" s="48"/>
      <c r="E62" s="34"/>
      <c r="F62" s="25" t="s">
        <v>8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20">
        <f>SUM(G62:L62)</f>
        <v>0</v>
      </c>
    </row>
    <row r="63" spans="1:13" s="2" customFormat="1" ht="21.95" customHeight="1">
      <c r="A63" s="14"/>
      <c r="B63" s="40"/>
      <c r="C63" s="34"/>
      <c r="D63" s="48"/>
      <c r="E63" s="34"/>
      <c r="F63" s="25" t="s">
        <v>9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20">
        <f>SUM(G63:L63)</f>
        <v>0</v>
      </c>
    </row>
    <row r="64" spans="1:13" s="2" customFormat="1" ht="21.95" customHeight="1">
      <c r="A64" s="14"/>
      <c r="B64" s="41"/>
      <c r="C64" s="35"/>
      <c r="D64" s="48"/>
      <c r="E64" s="35"/>
      <c r="F64" s="25" t="s">
        <v>10</v>
      </c>
      <c r="G64" s="21">
        <v>0</v>
      </c>
      <c r="H64" s="21">
        <v>0</v>
      </c>
      <c r="I64" s="21">
        <v>0</v>
      </c>
      <c r="J64" s="16">
        <v>0</v>
      </c>
      <c r="K64" s="16">
        <v>0</v>
      </c>
      <c r="L64" s="16">
        <v>0</v>
      </c>
      <c r="M64" s="20">
        <f>SUM(G64:L64)</f>
        <v>0</v>
      </c>
    </row>
    <row r="65" spans="1:13" s="2" customFormat="1" ht="21.95" customHeight="1">
      <c r="A65" s="14"/>
      <c r="B65" s="47">
        <v>12</v>
      </c>
      <c r="C65" s="49" t="s">
        <v>25</v>
      </c>
      <c r="D65" s="48" t="s">
        <v>15</v>
      </c>
      <c r="E65" s="49" t="s">
        <v>7</v>
      </c>
      <c r="F65" s="25" t="s">
        <v>19</v>
      </c>
      <c r="G65" s="15">
        <f t="shared" ref="G65:M65" si="23">SUM(G66:G69)</f>
        <v>1210.52</v>
      </c>
      <c r="H65" s="15">
        <f t="shared" si="23"/>
        <v>1491.2</v>
      </c>
      <c r="I65" s="15">
        <f>SUM(I66:I69)</f>
        <v>1478.2</v>
      </c>
      <c r="J65" s="15">
        <f t="shared" si="23"/>
        <v>1210.2</v>
      </c>
      <c r="K65" s="15">
        <f t="shared" si="23"/>
        <v>1210.2</v>
      </c>
      <c r="L65" s="15">
        <f t="shared" si="23"/>
        <v>994.1</v>
      </c>
      <c r="M65" s="15">
        <f t="shared" si="23"/>
        <v>7594.42</v>
      </c>
    </row>
    <row r="66" spans="1:13" s="2" customFormat="1" ht="21.95" customHeight="1">
      <c r="A66" s="14"/>
      <c r="B66" s="47"/>
      <c r="C66" s="49"/>
      <c r="D66" s="48"/>
      <c r="E66" s="49"/>
      <c r="F66" s="25" t="s">
        <v>20</v>
      </c>
      <c r="G66" s="16">
        <f t="shared" ref="G66:L66" si="24">G71+G77</f>
        <v>0</v>
      </c>
      <c r="H66" s="16">
        <f t="shared" si="24"/>
        <v>0</v>
      </c>
      <c r="I66" s="16">
        <f t="shared" si="24"/>
        <v>0</v>
      </c>
      <c r="J66" s="16">
        <f t="shared" si="24"/>
        <v>0</v>
      </c>
      <c r="K66" s="16">
        <f t="shared" si="24"/>
        <v>0</v>
      </c>
      <c r="L66" s="16">
        <f t="shared" si="24"/>
        <v>0</v>
      </c>
      <c r="M66" s="20">
        <f>SUM(G66:L66)</f>
        <v>0</v>
      </c>
    </row>
    <row r="67" spans="1:13" s="2" customFormat="1" ht="21.95" customHeight="1">
      <c r="A67" s="14"/>
      <c r="B67" s="47"/>
      <c r="C67" s="49"/>
      <c r="D67" s="48"/>
      <c r="E67" s="49"/>
      <c r="F67" s="25" t="s">
        <v>8</v>
      </c>
      <c r="G67" s="16">
        <f t="shared" ref="G67:L67" si="25">G72+G78</f>
        <v>1210.52</v>
      </c>
      <c r="H67" s="16">
        <f t="shared" si="25"/>
        <v>1491.2</v>
      </c>
      <c r="I67" s="16">
        <f>I72+I78</f>
        <v>1478.2</v>
      </c>
      <c r="J67" s="16">
        <f t="shared" si="25"/>
        <v>1210.2</v>
      </c>
      <c r="K67" s="16">
        <f t="shared" si="25"/>
        <v>1210.2</v>
      </c>
      <c r="L67" s="16">
        <f t="shared" si="25"/>
        <v>994.1</v>
      </c>
      <c r="M67" s="20">
        <f>SUM(G67:L67)</f>
        <v>7594.42</v>
      </c>
    </row>
    <row r="68" spans="1:13" s="2" customFormat="1" ht="21.95" customHeight="1">
      <c r="A68" s="14"/>
      <c r="B68" s="47"/>
      <c r="C68" s="49"/>
      <c r="D68" s="48"/>
      <c r="E68" s="49"/>
      <c r="F68" s="25" t="s">
        <v>9</v>
      </c>
      <c r="G68" s="16">
        <f t="shared" ref="G68:L68" si="26">G73+G79</f>
        <v>0</v>
      </c>
      <c r="H68" s="16">
        <f t="shared" si="26"/>
        <v>0</v>
      </c>
      <c r="I68" s="16">
        <f t="shared" si="26"/>
        <v>0</v>
      </c>
      <c r="J68" s="16">
        <f t="shared" si="26"/>
        <v>0</v>
      </c>
      <c r="K68" s="16">
        <f t="shared" si="26"/>
        <v>0</v>
      </c>
      <c r="L68" s="16">
        <f t="shared" si="26"/>
        <v>0</v>
      </c>
      <c r="M68" s="20">
        <f>SUM(G68:L68)</f>
        <v>0</v>
      </c>
    </row>
    <row r="69" spans="1:13" s="2" customFormat="1" ht="21.95" customHeight="1">
      <c r="A69" s="14"/>
      <c r="B69" s="47"/>
      <c r="C69" s="49"/>
      <c r="D69" s="48"/>
      <c r="E69" s="49"/>
      <c r="F69" s="25" t="s">
        <v>10</v>
      </c>
      <c r="G69" s="16">
        <f t="shared" ref="G69:L69" si="27">G74+G80</f>
        <v>0</v>
      </c>
      <c r="H69" s="16">
        <f t="shared" si="27"/>
        <v>0</v>
      </c>
      <c r="I69" s="16">
        <f t="shared" si="27"/>
        <v>0</v>
      </c>
      <c r="J69" s="16">
        <f t="shared" si="27"/>
        <v>0</v>
      </c>
      <c r="K69" s="16">
        <f t="shared" si="27"/>
        <v>0</v>
      </c>
      <c r="L69" s="16">
        <f t="shared" si="27"/>
        <v>0</v>
      </c>
      <c r="M69" s="20">
        <f>SUM(G69:L69)</f>
        <v>0</v>
      </c>
    </row>
    <row r="70" spans="1:13" s="2" customFormat="1" ht="21.95" customHeight="1">
      <c r="A70" s="14"/>
      <c r="B70" s="39">
        <v>13</v>
      </c>
      <c r="C70" s="33" t="s">
        <v>41</v>
      </c>
      <c r="D70" s="33" t="s">
        <v>42</v>
      </c>
      <c r="E70" s="33" t="s">
        <v>7</v>
      </c>
      <c r="F70" s="25" t="s">
        <v>19</v>
      </c>
      <c r="G70" s="15">
        <f>SUM(G71:G74)</f>
        <v>1150.1400000000001</v>
      </c>
      <c r="H70" s="15">
        <f t="shared" ref="H70:M70" si="28">SUM(H71:H74)</f>
        <v>1421.2</v>
      </c>
      <c r="I70" s="15">
        <f>SUM(I71:I74)</f>
        <v>1378.2</v>
      </c>
      <c r="J70" s="15">
        <f t="shared" si="28"/>
        <v>1210.2</v>
      </c>
      <c r="K70" s="15">
        <f t="shared" si="28"/>
        <v>1210.2</v>
      </c>
      <c r="L70" s="15">
        <f t="shared" si="28"/>
        <v>964.1</v>
      </c>
      <c r="M70" s="15">
        <f t="shared" si="28"/>
        <v>7334.04</v>
      </c>
    </row>
    <row r="71" spans="1:13" s="2" customFormat="1" ht="21.95" customHeight="1">
      <c r="A71" s="14"/>
      <c r="B71" s="40"/>
      <c r="C71" s="34"/>
      <c r="D71" s="34"/>
      <c r="E71" s="34"/>
      <c r="F71" s="25" t="s">
        <v>20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20">
        <f>SUM(G71:L71)</f>
        <v>0</v>
      </c>
    </row>
    <row r="72" spans="1:13" s="2" customFormat="1" ht="21.95" customHeight="1">
      <c r="A72" s="14"/>
      <c r="B72" s="40"/>
      <c r="C72" s="34"/>
      <c r="D72" s="34"/>
      <c r="E72" s="34"/>
      <c r="F72" s="25" t="s">
        <v>8</v>
      </c>
      <c r="G72" s="16">
        <f t="shared" ref="G72:L72" si="29">G75</f>
        <v>1150.1400000000001</v>
      </c>
      <c r="H72" s="16">
        <f t="shared" si="29"/>
        <v>1421.2</v>
      </c>
      <c r="I72" s="16">
        <f>I75</f>
        <v>1378.2</v>
      </c>
      <c r="J72" s="16">
        <f t="shared" si="29"/>
        <v>1210.2</v>
      </c>
      <c r="K72" s="16">
        <f t="shared" si="29"/>
        <v>1210.2</v>
      </c>
      <c r="L72" s="16">
        <f t="shared" si="29"/>
        <v>964.1</v>
      </c>
      <c r="M72" s="20">
        <f>SUM(G72:L72)</f>
        <v>7334.04</v>
      </c>
    </row>
    <row r="73" spans="1:13" s="2" customFormat="1" ht="21.95" customHeight="1">
      <c r="A73" s="14"/>
      <c r="B73" s="40"/>
      <c r="C73" s="34"/>
      <c r="D73" s="34"/>
      <c r="E73" s="34"/>
      <c r="F73" s="25" t="s">
        <v>9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20">
        <f>SUM(G73:L73)</f>
        <v>0</v>
      </c>
    </row>
    <row r="74" spans="1:13" s="2" customFormat="1" ht="21.95" customHeight="1">
      <c r="A74" s="14"/>
      <c r="B74" s="41"/>
      <c r="C74" s="35"/>
      <c r="D74" s="35"/>
      <c r="E74" s="35"/>
      <c r="F74" s="25" t="s">
        <v>10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20">
        <f>SUM(G74:L74)</f>
        <v>0</v>
      </c>
    </row>
    <row r="75" spans="1:13" s="2" customFormat="1" ht="74.25" customHeight="1">
      <c r="A75" s="14"/>
      <c r="B75" s="18">
        <v>14</v>
      </c>
      <c r="C75" s="23" t="s">
        <v>43</v>
      </c>
      <c r="D75" s="23" t="s">
        <v>44</v>
      </c>
      <c r="E75" s="29" t="s">
        <v>7</v>
      </c>
      <c r="F75" s="25" t="s">
        <v>8</v>
      </c>
      <c r="G75" s="30">
        <v>1150.1400000000001</v>
      </c>
      <c r="H75" s="30">
        <f>1376.2+45</f>
        <v>1421.2</v>
      </c>
      <c r="I75" s="30">
        <v>1378.2</v>
      </c>
      <c r="J75" s="30">
        <v>1210.2</v>
      </c>
      <c r="K75" s="30">
        <v>1210.2</v>
      </c>
      <c r="L75" s="30">
        <v>964.1</v>
      </c>
      <c r="M75" s="30">
        <f>SUM(G75:L75)</f>
        <v>7334.04</v>
      </c>
    </row>
    <row r="76" spans="1:13" s="2" customFormat="1" ht="21.95" customHeight="1">
      <c r="A76" s="14"/>
      <c r="B76" s="39">
        <v>15</v>
      </c>
      <c r="C76" s="48" t="s">
        <v>46</v>
      </c>
      <c r="D76" s="48" t="s">
        <v>45</v>
      </c>
      <c r="E76" s="33" t="s">
        <v>7</v>
      </c>
      <c r="F76" s="25" t="s">
        <v>19</v>
      </c>
      <c r="G76" s="15">
        <f>SUM(G77:G80)</f>
        <v>60.379999999999995</v>
      </c>
      <c r="H76" s="15">
        <f t="shared" ref="H76:M76" si="30">SUM(H77:H80)</f>
        <v>70</v>
      </c>
      <c r="I76" s="15">
        <f>SUM(I77:I80)</f>
        <v>100</v>
      </c>
      <c r="J76" s="15">
        <f t="shared" si="30"/>
        <v>0</v>
      </c>
      <c r="K76" s="15">
        <f t="shared" si="30"/>
        <v>0</v>
      </c>
      <c r="L76" s="15">
        <f t="shared" si="30"/>
        <v>30</v>
      </c>
      <c r="M76" s="15">
        <f t="shared" si="30"/>
        <v>260.38</v>
      </c>
    </row>
    <row r="77" spans="1:13" s="2" customFormat="1" ht="21.95" customHeight="1">
      <c r="A77" s="14"/>
      <c r="B77" s="40"/>
      <c r="C77" s="48"/>
      <c r="D77" s="48"/>
      <c r="E77" s="34"/>
      <c r="F77" s="25" t="s">
        <v>20</v>
      </c>
      <c r="G77" s="16">
        <f t="shared" ref="G77:L78" si="31">G87+G82</f>
        <v>0</v>
      </c>
      <c r="H77" s="16">
        <f t="shared" si="31"/>
        <v>0</v>
      </c>
      <c r="I77" s="16">
        <f t="shared" si="31"/>
        <v>0</v>
      </c>
      <c r="J77" s="16">
        <f t="shared" si="31"/>
        <v>0</v>
      </c>
      <c r="K77" s="16">
        <f t="shared" si="31"/>
        <v>0</v>
      </c>
      <c r="L77" s="16">
        <f t="shared" si="31"/>
        <v>0</v>
      </c>
      <c r="M77" s="20">
        <f>SUM(G77:L77)</f>
        <v>0</v>
      </c>
    </row>
    <row r="78" spans="1:13" s="2" customFormat="1" ht="21.95" customHeight="1">
      <c r="A78" s="14"/>
      <c r="B78" s="40"/>
      <c r="C78" s="48"/>
      <c r="D78" s="48"/>
      <c r="E78" s="34"/>
      <c r="F78" s="25" t="s">
        <v>8</v>
      </c>
      <c r="G78" s="16">
        <f t="shared" si="31"/>
        <v>60.379999999999995</v>
      </c>
      <c r="H78" s="16">
        <f t="shared" si="31"/>
        <v>70</v>
      </c>
      <c r="I78" s="16">
        <f>I88+I83</f>
        <v>100</v>
      </c>
      <c r="J78" s="16">
        <f t="shared" si="31"/>
        <v>0</v>
      </c>
      <c r="K78" s="16">
        <f>K88+K83</f>
        <v>0</v>
      </c>
      <c r="L78" s="16">
        <f t="shared" si="31"/>
        <v>30</v>
      </c>
      <c r="M78" s="20">
        <f>SUM(G78:L78)</f>
        <v>260.38</v>
      </c>
    </row>
    <row r="79" spans="1:13" s="2" customFormat="1" ht="21.95" customHeight="1">
      <c r="A79" s="14"/>
      <c r="B79" s="40"/>
      <c r="C79" s="48"/>
      <c r="D79" s="48"/>
      <c r="E79" s="34"/>
      <c r="F79" s="25" t="s">
        <v>9</v>
      </c>
      <c r="G79" s="16">
        <f t="shared" ref="G79:L79" si="32">G89+G84</f>
        <v>0</v>
      </c>
      <c r="H79" s="16">
        <f t="shared" si="32"/>
        <v>0</v>
      </c>
      <c r="I79" s="16">
        <f t="shared" si="32"/>
        <v>0</v>
      </c>
      <c r="J79" s="16">
        <f t="shared" si="32"/>
        <v>0</v>
      </c>
      <c r="K79" s="16">
        <f t="shared" si="32"/>
        <v>0</v>
      </c>
      <c r="L79" s="16">
        <f t="shared" si="32"/>
        <v>0</v>
      </c>
      <c r="M79" s="20">
        <f>SUM(G79:L79)</f>
        <v>0</v>
      </c>
    </row>
    <row r="80" spans="1:13" s="2" customFormat="1" ht="21.95" customHeight="1">
      <c r="A80" s="14"/>
      <c r="B80" s="41"/>
      <c r="C80" s="48"/>
      <c r="D80" s="48"/>
      <c r="E80" s="35"/>
      <c r="F80" s="25" t="s">
        <v>10</v>
      </c>
      <c r="G80" s="16">
        <f t="shared" ref="G80:L80" si="33">G90+G85</f>
        <v>0</v>
      </c>
      <c r="H80" s="16">
        <f t="shared" si="33"/>
        <v>0</v>
      </c>
      <c r="I80" s="16">
        <f t="shared" si="33"/>
        <v>0</v>
      </c>
      <c r="J80" s="16">
        <f t="shared" si="33"/>
        <v>0</v>
      </c>
      <c r="K80" s="16">
        <f t="shared" si="33"/>
        <v>0</v>
      </c>
      <c r="L80" s="16">
        <f t="shared" si="33"/>
        <v>0</v>
      </c>
      <c r="M80" s="20">
        <f>SUM(G80:L80)</f>
        <v>0</v>
      </c>
    </row>
    <row r="81" spans="1:13" s="2" customFormat="1" ht="21.95" customHeight="1">
      <c r="A81" s="14"/>
      <c r="B81" s="39">
        <v>16</v>
      </c>
      <c r="C81" s="33" t="s">
        <v>47</v>
      </c>
      <c r="D81" s="33" t="s">
        <v>48</v>
      </c>
      <c r="E81" s="33" t="s">
        <v>7</v>
      </c>
      <c r="F81" s="25" t="s">
        <v>19</v>
      </c>
      <c r="G81" s="15">
        <f>SUM(G82:G85)</f>
        <v>30.379999999999995</v>
      </c>
      <c r="H81" s="15">
        <f t="shared" ref="H81:M81" si="34">SUM(H82:H85)</f>
        <v>0</v>
      </c>
      <c r="I81" s="15">
        <f t="shared" si="34"/>
        <v>0</v>
      </c>
      <c r="J81" s="15">
        <f t="shared" si="34"/>
        <v>0</v>
      </c>
      <c r="K81" s="15">
        <f t="shared" si="34"/>
        <v>0</v>
      </c>
      <c r="L81" s="15">
        <f t="shared" si="34"/>
        <v>0</v>
      </c>
      <c r="M81" s="15">
        <f t="shared" si="34"/>
        <v>30.379999999999995</v>
      </c>
    </row>
    <row r="82" spans="1:13" s="2" customFormat="1" ht="21.95" customHeight="1">
      <c r="A82" s="14"/>
      <c r="B82" s="40"/>
      <c r="C82" s="34"/>
      <c r="D82" s="34"/>
      <c r="E82" s="34"/>
      <c r="F82" s="25" t="s">
        <v>20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20">
        <f>SUM(G82:L82)</f>
        <v>0</v>
      </c>
    </row>
    <row r="83" spans="1:13" s="2" customFormat="1" ht="21.95" customHeight="1">
      <c r="A83" s="14"/>
      <c r="B83" s="40"/>
      <c r="C83" s="34"/>
      <c r="D83" s="34"/>
      <c r="E83" s="34"/>
      <c r="F83" s="25" t="s">
        <v>8</v>
      </c>
      <c r="G83" s="16">
        <f>130-99.62</f>
        <v>30.379999999999995</v>
      </c>
      <c r="H83" s="16">
        <f>130-130</f>
        <v>0</v>
      </c>
      <c r="I83" s="16">
        <f>130-130</f>
        <v>0</v>
      </c>
      <c r="J83" s="16">
        <f>152-152</f>
        <v>0</v>
      </c>
      <c r="K83" s="16">
        <f>152-152</f>
        <v>0</v>
      </c>
      <c r="L83" s="16">
        <f>152-152</f>
        <v>0</v>
      </c>
      <c r="M83" s="20">
        <f>SUM(G83:L83)</f>
        <v>30.379999999999995</v>
      </c>
    </row>
    <row r="84" spans="1:13" s="2" customFormat="1" ht="21.95" customHeight="1">
      <c r="A84" s="14"/>
      <c r="B84" s="40"/>
      <c r="C84" s="34"/>
      <c r="D84" s="34"/>
      <c r="E84" s="34"/>
      <c r="F84" s="25" t="s">
        <v>9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20">
        <f>SUM(G84:L84)</f>
        <v>0</v>
      </c>
    </row>
    <row r="85" spans="1:13" s="2" customFormat="1" ht="21.95" customHeight="1">
      <c r="A85" s="14"/>
      <c r="B85" s="41"/>
      <c r="C85" s="35"/>
      <c r="D85" s="35"/>
      <c r="E85" s="35"/>
      <c r="F85" s="25" t="s">
        <v>10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20">
        <f>SUM(G85:L85)</f>
        <v>0</v>
      </c>
    </row>
    <row r="86" spans="1:13" s="2" customFormat="1" ht="21.95" customHeight="1">
      <c r="A86" s="14"/>
      <c r="B86" s="39">
        <v>17</v>
      </c>
      <c r="C86" s="33" t="s">
        <v>50</v>
      </c>
      <c r="D86" s="33" t="s">
        <v>49</v>
      </c>
      <c r="E86" s="33" t="s">
        <v>7</v>
      </c>
      <c r="F86" s="25" t="s">
        <v>19</v>
      </c>
      <c r="G86" s="15">
        <f>SUM(G87:G90)</f>
        <v>30</v>
      </c>
      <c r="H86" s="15">
        <f t="shared" ref="H86:M86" si="35">SUM(H87:H90)</f>
        <v>70</v>
      </c>
      <c r="I86" s="15">
        <f t="shared" si="35"/>
        <v>100</v>
      </c>
      <c r="J86" s="15">
        <f t="shared" si="35"/>
        <v>0</v>
      </c>
      <c r="K86" s="15">
        <f t="shared" si="35"/>
        <v>0</v>
      </c>
      <c r="L86" s="15">
        <f t="shared" si="35"/>
        <v>30</v>
      </c>
      <c r="M86" s="15">
        <f t="shared" si="35"/>
        <v>230</v>
      </c>
    </row>
    <row r="87" spans="1:13" s="2" customFormat="1" ht="21.95" customHeight="1">
      <c r="A87" s="14"/>
      <c r="B87" s="40"/>
      <c r="C87" s="34"/>
      <c r="D87" s="34"/>
      <c r="E87" s="34"/>
      <c r="F87" s="25" t="s">
        <v>20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20">
        <f>SUM(G87:L87)</f>
        <v>0</v>
      </c>
    </row>
    <row r="88" spans="1:13" s="2" customFormat="1" ht="21.95" customHeight="1">
      <c r="A88" s="14"/>
      <c r="B88" s="40"/>
      <c r="C88" s="34"/>
      <c r="D88" s="34"/>
      <c r="E88" s="34"/>
      <c r="F88" s="25" t="s">
        <v>8</v>
      </c>
      <c r="G88" s="16">
        <v>30</v>
      </c>
      <c r="H88" s="16">
        <v>70</v>
      </c>
      <c r="I88" s="16">
        <v>100</v>
      </c>
      <c r="J88" s="16">
        <v>0</v>
      </c>
      <c r="K88" s="16">
        <v>0</v>
      </c>
      <c r="L88" s="16">
        <v>30</v>
      </c>
      <c r="M88" s="20">
        <f>SUM(G88:L88)</f>
        <v>230</v>
      </c>
    </row>
    <row r="89" spans="1:13" s="2" customFormat="1" ht="21.95" customHeight="1">
      <c r="A89" s="14"/>
      <c r="B89" s="40"/>
      <c r="C89" s="34"/>
      <c r="D89" s="34"/>
      <c r="E89" s="34"/>
      <c r="F89" s="25" t="s">
        <v>9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20">
        <f>SUM(G89:L89)</f>
        <v>0</v>
      </c>
    </row>
    <row r="90" spans="1:13" s="2" customFormat="1" ht="21.95" customHeight="1">
      <c r="A90" s="14"/>
      <c r="B90" s="41"/>
      <c r="C90" s="35"/>
      <c r="D90" s="35"/>
      <c r="E90" s="35"/>
      <c r="F90" s="25" t="s">
        <v>10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20">
        <f>SUM(G90:L90)</f>
        <v>0</v>
      </c>
    </row>
    <row r="93" spans="1:13">
      <c r="C93" s="13" t="s">
        <v>54</v>
      </c>
    </row>
    <row r="96" spans="1:13">
      <c r="C96" s="13" t="s">
        <v>55</v>
      </c>
      <c r="E96" s="32" t="s">
        <v>56</v>
      </c>
    </row>
  </sheetData>
  <mergeCells count="71">
    <mergeCell ref="E70:E74"/>
    <mergeCell ref="E81:E85"/>
    <mergeCell ref="D81:D85"/>
    <mergeCell ref="D76:D80"/>
    <mergeCell ref="C76:C80"/>
    <mergeCell ref="E76:E80"/>
    <mergeCell ref="D70:D74"/>
    <mergeCell ref="C70:C74"/>
    <mergeCell ref="B70:B74"/>
    <mergeCell ref="C81:C85"/>
    <mergeCell ref="B81:B85"/>
    <mergeCell ref="B76:B80"/>
    <mergeCell ref="E86:E90"/>
    <mergeCell ref="D86:D90"/>
    <mergeCell ref="C86:C90"/>
    <mergeCell ref="B86:B90"/>
    <mergeCell ref="E20:E24"/>
    <mergeCell ref="D20:D24"/>
    <mergeCell ref="C20:C24"/>
    <mergeCell ref="B20:B24"/>
    <mergeCell ref="D35:D39"/>
    <mergeCell ref="E35:E39"/>
    <mergeCell ref="B25:B29"/>
    <mergeCell ref="C25:C29"/>
    <mergeCell ref="D25:D29"/>
    <mergeCell ref="E25:E29"/>
    <mergeCell ref="B35:B39"/>
    <mergeCell ref="C35:C39"/>
    <mergeCell ref="B65:B69"/>
    <mergeCell ref="C65:C69"/>
    <mergeCell ref="D65:D69"/>
    <mergeCell ref="E65:E69"/>
    <mergeCell ref="B55:B59"/>
    <mergeCell ref="C55:C59"/>
    <mergeCell ref="D55:D59"/>
    <mergeCell ref="E55:E59"/>
    <mergeCell ref="D60:D64"/>
    <mergeCell ref="C60:C64"/>
    <mergeCell ref="B60:B64"/>
    <mergeCell ref="E60:E64"/>
    <mergeCell ref="B15:B19"/>
    <mergeCell ref="C15:C19"/>
    <mergeCell ref="D15:D19"/>
    <mergeCell ref="E15:E19"/>
    <mergeCell ref="B10:B14"/>
    <mergeCell ref="C10:C14"/>
    <mergeCell ref="D10:D14"/>
    <mergeCell ref="E10:E14"/>
    <mergeCell ref="C5:K5"/>
    <mergeCell ref="C6:K6"/>
    <mergeCell ref="B8:B9"/>
    <mergeCell ref="C8:C9"/>
    <mergeCell ref="D8:D9"/>
    <mergeCell ref="E8:F9"/>
    <mergeCell ref="G8:M8"/>
    <mergeCell ref="C30:C34"/>
    <mergeCell ref="D30:D34"/>
    <mergeCell ref="E30:E34"/>
    <mergeCell ref="B50:B54"/>
    <mergeCell ref="C50:C54"/>
    <mergeCell ref="B45:B49"/>
    <mergeCell ref="C45:C49"/>
    <mergeCell ref="D45:D49"/>
    <mergeCell ref="E45:E49"/>
    <mergeCell ref="B30:B34"/>
    <mergeCell ref="C40:C44"/>
    <mergeCell ref="B40:B44"/>
    <mergeCell ref="D40:D44"/>
    <mergeCell ref="E40:E44"/>
    <mergeCell ref="D50:D54"/>
    <mergeCell ref="E50:E54"/>
  </mergeCells>
  <phoneticPr fontId="0" type="noConversion"/>
  <pageMargins left="0.51" right="0.15748031496062992" top="0.89" bottom="0.16" header="0.1181102362204724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с техперсоналом</vt:lpstr>
      <vt:lpstr>' с техперсоналом'!Область_печати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Константин</cp:lastModifiedBy>
  <cp:lastPrinted>2021-10-20T06:33:00Z</cp:lastPrinted>
  <dcterms:created xsi:type="dcterms:W3CDTF">1996-10-08T23:32:33Z</dcterms:created>
  <dcterms:modified xsi:type="dcterms:W3CDTF">2021-10-20T07:41:04Z</dcterms:modified>
</cp:coreProperties>
</file>